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<sst xmlns="http://schemas.openxmlformats.org/spreadsheetml/2006/main" count="21" uniqueCount="13">
  <si>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Delta(ppm)
[100% Ethylene Glycol]</t>
  </si>
  <si>
    <t>Delta(ppm)
[80% Ethylene Glycol
 in d6DMSO]</t>
  </si>
  <si>
    <r>
      <t xml:space="preserve">Temp. (Kelvin)
</t>
    </r>
    <r>
      <rPr>
        <b/>
        <i/>
        <sz val="10"/>
        <rFont val="Arial"/>
        <family val="2"/>
      </rPr>
      <t>[Enter Value]</t>
    </r>
  </si>
  <si>
    <r>
      <t xml:space="preserve">Delta(ppm)
[100% Ethylene Glycol]
</t>
    </r>
    <r>
      <rPr>
        <b/>
        <i/>
        <sz val="10"/>
        <rFont val="Arial"/>
        <family val="2"/>
      </rPr>
      <t>[Enter Value]</t>
    </r>
  </si>
  <si>
    <t>Temp.(Kelvin)</t>
  </si>
  <si>
    <r>
      <t xml:space="preserve">Delta(ppm)
[80% Ethylene Glycol
in d6-DMSO]
</t>
    </r>
    <r>
      <rPr>
        <b/>
        <i/>
        <sz val="10"/>
        <rFont val="Arial"/>
        <family val="2"/>
      </rPr>
      <t>[Enter Value]</t>
    </r>
  </si>
  <si>
    <t>Delta(ppm)
[100% Methanol]</t>
  </si>
  <si>
    <r>
      <t xml:space="preserve">Delta(ppm)
[100% Methanol]
</t>
    </r>
    <r>
      <rPr>
        <b/>
        <i/>
        <sz val="10"/>
        <rFont val="Arial"/>
        <family val="2"/>
      </rPr>
      <t>[Enter Value]</t>
    </r>
  </si>
  <si>
    <t>Delta(ppm)
[4% Methanol]</t>
  </si>
  <si>
    <r>
      <t xml:space="preserve">Delta(ppm)
[ 4% Methanol]
</t>
    </r>
    <r>
      <rPr>
        <b/>
        <i/>
        <sz val="10"/>
        <rFont val="Arial"/>
        <family val="2"/>
      </rPr>
      <t>[Enter Value]</t>
    </r>
  </si>
  <si>
    <t>Delta(ppm)
[100% d4-Methanol]</t>
  </si>
  <si>
    <t>d4-Methanol, Deuterium Observe</t>
  </si>
  <si>
    <t>Spreadsheet from U Colorado, Boulder; Compliments of Rich Shoemaker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</si>
</sst>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0">
    <font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9525</xdr:rowOff>
    </xdr:from>
    <xdr:ext cx="3467100" cy="180975"/>
    <xdr:sp>
      <xdr:nvSpPr>
        <xdr:cNvPr id="1" name="Text Box 1"/>
        <xdr:cNvSpPr txBox="1">
          <a:spLocks noChangeArrowheads="1"/>
        </xdr:cNvSpPr>
      </xdr:nvSpPr>
      <xdr:spPr>
        <a:xfrm>
          <a:off x="85725" y="333375"/>
          <a:ext cx="3467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Ethylene Glycol is useful for temperatures from ~300K to 380K</a:t>
          </a:r>
        </a:p>
      </xdr:txBody>
    </xdr:sp>
    <xdr:clientData/>
  </xdr:oneCellAnchor>
  <xdr:twoCellAnchor>
    <xdr:from>
      <xdr:col>0</xdr:col>
      <xdr:colOff>28575</xdr:colOff>
      <xdr:row>0</xdr:row>
      <xdr:rowOff>104775</xdr:rowOff>
    </xdr:from>
    <xdr:to>
      <xdr:col>3</xdr:col>
      <xdr:colOff>123825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8575" y="104775"/>
          <a:ext cx="56007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123825</xdr:rowOff>
    </xdr:from>
    <xdr:to>
      <xdr:col>3</xdr:col>
      <xdr:colOff>123825</xdr:colOff>
      <xdr:row>12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8575" y="3257550"/>
          <a:ext cx="56007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123825</xdr:colOff>
      <xdr:row>14</xdr:row>
      <xdr:rowOff>0</xdr:rowOff>
    </xdr:from>
    <xdr:ext cx="3095625" cy="180975"/>
    <xdr:sp>
      <xdr:nvSpPr>
        <xdr:cNvPr id="4" name="Text Box 4"/>
        <xdr:cNvSpPr txBox="1">
          <a:spLocks noChangeArrowheads="1"/>
        </xdr:cNvSpPr>
      </xdr:nvSpPr>
      <xdr:spPr>
        <a:xfrm>
          <a:off x="123825" y="3457575"/>
          <a:ext cx="3095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Methanol is useful for temperatures from ~180K to 300K</a:t>
          </a:r>
        </a:p>
      </xdr:txBody>
    </xdr:sp>
    <xdr:clientData/>
  </xdr:oneCellAnchor>
  <xdr:twoCellAnchor>
    <xdr:from>
      <xdr:col>2</xdr:col>
      <xdr:colOff>123825</xdr:colOff>
      <xdr:row>7</xdr:row>
      <xdr:rowOff>247650</xdr:rowOff>
    </xdr:from>
    <xdr:to>
      <xdr:col>5</xdr:col>
      <xdr:colOff>533400</xdr:colOff>
      <xdr:row>10</xdr:row>
      <xdr:rowOff>438150</xdr:rowOff>
    </xdr:to>
    <xdr:grpSp>
      <xdr:nvGrpSpPr>
        <xdr:cNvPr id="5" name="Group 7"/>
        <xdr:cNvGrpSpPr>
          <a:grpSpLocks/>
        </xdr:cNvGrpSpPr>
      </xdr:nvGrpSpPr>
      <xdr:grpSpPr>
        <a:xfrm>
          <a:off x="4057650" y="1724025"/>
          <a:ext cx="3200400" cy="1019175"/>
          <a:chOff x="321" y="178"/>
          <a:chExt cx="336" cy="107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321" y="178"/>
            <a:ext cx="336" cy="1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1"/>
          <a:srcRect r="39886"/>
          <a:stretch>
            <a:fillRect/>
          </a:stretch>
        </xdr:blipFill>
        <xdr:spPr>
          <a:xfrm>
            <a:off x="329" y="183"/>
            <a:ext cx="318" cy="9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95250</xdr:colOff>
      <xdr:row>16</xdr:row>
      <xdr:rowOff>257175</xdr:rowOff>
    </xdr:from>
    <xdr:to>
      <xdr:col>6</xdr:col>
      <xdr:colOff>28575</xdr:colOff>
      <xdr:row>20</xdr:row>
      <xdr:rowOff>76200</xdr:rowOff>
    </xdr:to>
    <xdr:grpSp>
      <xdr:nvGrpSpPr>
        <xdr:cNvPr id="8" name="Group 10"/>
        <xdr:cNvGrpSpPr>
          <a:grpSpLocks/>
        </xdr:cNvGrpSpPr>
      </xdr:nvGrpSpPr>
      <xdr:grpSpPr>
        <a:xfrm>
          <a:off x="4029075" y="4038600"/>
          <a:ext cx="3333750" cy="981075"/>
          <a:chOff x="324" y="381"/>
          <a:chExt cx="350" cy="103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324" y="381"/>
            <a:ext cx="350" cy="1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8"/>
          <xdr:cNvPicPr preferRelativeResize="1">
            <a:picLocks noChangeAspect="1"/>
          </xdr:cNvPicPr>
        </xdr:nvPicPr>
        <xdr:blipFill>
          <a:blip r:embed="rId2"/>
          <a:srcRect r="43923"/>
          <a:stretch>
            <a:fillRect/>
          </a:stretch>
        </xdr:blipFill>
        <xdr:spPr>
          <a:xfrm>
            <a:off x="337" y="388"/>
            <a:ext cx="323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21</xdr:row>
      <xdr:rowOff>152400</xdr:rowOff>
    </xdr:from>
    <xdr:to>
      <xdr:col>6</xdr:col>
      <xdr:colOff>76200</xdr:colOff>
      <xdr:row>28</xdr:row>
      <xdr:rowOff>123825</xdr:rowOff>
    </xdr:to>
    <xdr:grpSp>
      <xdr:nvGrpSpPr>
        <xdr:cNvPr id="11" name="Group 18"/>
        <xdr:cNvGrpSpPr>
          <a:grpSpLocks/>
        </xdr:cNvGrpSpPr>
      </xdr:nvGrpSpPr>
      <xdr:grpSpPr>
        <a:xfrm>
          <a:off x="4019550" y="5267325"/>
          <a:ext cx="3390900" cy="1628775"/>
          <a:chOff x="315" y="553"/>
          <a:chExt cx="356" cy="171"/>
        </a:xfrm>
        <a:solidFill>
          <a:srgbClr val="FFFFFF"/>
        </a:solidFill>
      </xdr:grpSpPr>
      <xdr:sp>
        <xdr:nvSpPr>
          <xdr:cNvPr id="12" name="Rectangle 14"/>
          <xdr:cNvSpPr>
            <a:spLocks/>
          </xdr:cNvSpPr>
        </xdr:nvSpPr>
        <xdr:spPr>
          <a:xfrm>
            <a:off x="315" y="553"/>
            <a:ext cx="356" cy="1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3" name="Picture 16"/>
          <xdr:cNvPicPr preferRelativeResize="1">
            <a:picLocks noChangeAspect="1"/>
          </xdr:cNvPicPr>
        </xdr:nvPicPr>
        <xdr:blipFill>
          <a:blip r:embed="rId3"/>
          <a:srcRect r="40451"/>
          <a:stretch>
            <a:fillRect/>
          </a:stretch>
        </xdr:blipFill>
        <xdr:spPr>
          <a:xfrm>
            <a:off x="326" y="560"/>
            <a:ext cx="343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161925</xdr:colOff>
      <xdr:row>33</xdr:row>
      <xdr:rowOff>0</xdr:rowOff>
    </xdr:from>
    <xdr:to>
      <xdr:col>6</xdr:col>
      <xdr:colOff>95250</xdr:colOff>
      <xdr:row>37</xdr:row>
      <xdr:rowOff>19050</xdr:rowOff>
    </xdr:to>
    <xdr:sp>
      <xdr:nvSpPr>
        <xdr:cNvPr id="14" name="Rectangle 20"/>
        <xdr:cNvSpPr>
          <a:spLocks/>
        </xdr:cNvSpPr>
      </xdr:nvSpPr>
      <xdr:spPr>
        <a:xfrm>
          <a:off x="4095750" y="7753350"/>
          <a:ext cx="3333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Experimental Data: Univ. Nebraska, 2001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d4-Methanol, Deuterium Observe</a:t>
          </a:r>
        </a:p>
      </xdr:txBody>
    </xdr:sp>
    <xdr:clientData/>
  </xdr:twoCellAnchor>
  <xdr:twoCellAnchor>
    <xdr:from>
      <xdr:col>2</xdr:col>
      <xdr:colOff>352425</xdr:colOff>
      <xdr:row>35</xdr:row>
      <xdr:rowOff>19050</xdr:rowOff>
    </xdr:from>
    <xdr:to>
      <xdr:col>5</xdr:col>
      <xdr:colOff>295275</xdr:colOff>
      <xdr:row>36</xdr:row>
      <xdr:rowOff>95250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4"/>
        <a:srcRect l="8204" t="22973" r="10000" b="31756"/>
        <a:stretch>
          <a:fillRect/>
        </a:stretch>
      </xdr:blipFill>
      <xdr:spPr>
        <a:xfrm>
          <a:off x="4286250" y="8105775"/>
          <a:ext cx="2733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14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37.00390625" style="4" customWidth="1"/>
    <col min="2" max="2" width="22.00390625" style="3" customWidth="1"/>
    <col min="3" max="3" width="23.57421875" style="3" customWidth="1"/>
  </cols>
  <sheetData>
    <row r="2" ht="12.75">
      <c r="A2" s="13" t="s">
        <v>12</v>
      </c>
    </row>
    <row r="3" ht="12.75"/>
    <row r="4" ht="12.75"/>
    <row r="5" spans="1:3" ht="39" customHeight="1" thickBot="1">
      <c r="A5" s="1" t="s">
        <v>2</v>
      </c>
      <c r="B5" s="1" t="s">
        <v>0</v>
      </c>
      <c r="C5" s="1" t="s">
        <v>1</v>
      </c>
    </row>
    <row r="6" spans="1:3" ht="13.5" thickBot="1">
      <c r="A6" s="8">
        <v>350</v>
      </c>
      <c r="B6" s="6">
        <f>4.637-(A6*0.009967)</f>
        <v>1.1485499999999993</v>
      </c>
      <c r="C6" s="6">
        <f>4.218-(A6*0.009132)</f>
        <v>1.0218000000000003</v>
      </c>
    </row>
    <row r="7" ht="12.75">
      <c r="A7" s="2"/>
    </row>
    <row r="8" spans="1:2" ht="39" thickBot="1">
      <c r="A8" s="1" t="s">
        <v>3</v>
      </c>
      <c r="B8" s="3" t="s">
        <v>4</v>
      </c>
    </row>
    <row r="9" spans="1:2" ht="13.5" thickBot="1">
      <c r="A9" s="10">
        <v>1.44</v>
      </c>
      <c r="B9" s="7">
        <f>(4.637-A9)/0.009967</f>
        <v>320.7585030600983</v>
      </c>
    </row>
    <row r="10" ht="12.75">
      <c r="A10" s="2"/>
    </row>
    <row r="11" spans="1:2" ht="51.75" thickBot="1">
      <c r="A11" s="1" t="s">
        <v>5</v>
      </c>
      <c r="B11" s="3" t="s">
        <v>4</v>
      </c>
    </row>
    <row r="12" spans="1:2" ht="13.5" thickBot="1">
      <c r="A12" s="8">
        <v>0.8848</v>
      </c>
      <c r="B12" s="7">
        <f>(4.218-A12)/0.009132</f>
        <v>365.0021901007446</v>
      </c>
    </row>
    <row r="13" spans="1:2" ht="12.75">
      <c r="A13" s="5"/>
      <c r="B13" s="11"/>
    </row>
    <row r="14" ht="12.75">
      <c r="A14" s="2"/>
    </row>
    <row r="15" ht="12.75">
      <c r="A15" s="2"/>
    </row>
    <row r="16" ht="12.75">
      <c r="A16" s="2"/>
    </row>
    <row r="17" spans="1:3" ht="26.25" thickBot="1">
      <c r="A17" s="1" t="s">
        <v>2</v>
      </c>
      <c r="B17" s="1" t="s">
        <v>6</v>
      </c>
      <c r="C17" s="1"/>
    </row>
    <row r="18" spans="1:2" ht="13.5" thickBot="1">
      <c r="A18" s="9">
        <v>180</v>
      </c>
      <c r="B18" s="6">
        <f>(29.46-SQRT(29.46^2-(4*-23.832*(403-A18))))/(2*-23.832)</f>
        <v>2.5026902672251414</v>
      </c>
    </row>
    <row r="19" ht="12.75">
      <c r="A19" s="2"/>
    </row>
    <row r="20" spans="1:2" ht="39" thickBot="1">
      <c r="A20" s="1" t="s">
        <v>7</v>
      </c>
      <c r="B20" s="3" t="s">
        <v>4</v>
      </c>
    </row>
    <row r="21" spans="1:2" ht="13.5" thickBot="1">
      <c r="A21" s="10">
        <v>1.505</v>
      </c>
      <c r="B21" s="7">
        <f>-23.832*A21^2-29.46*A21+403</f>
        <v>304.6826242</v>
      </c>
    </row>
    <row r="22" ht="12.75">
      <c r="A22" s="2"/>
    </row>
    <row r="23" ht="12.75">
      <c r="A23" s="2"/>
    </row>
    <row r="24" spans="1:2" ht="26.25" thickBot="1">
      <c r="A24" s="1" t="s">
        <v>2</v>
      </c>
      <c r="B24" s="1" t="s">
        <v>8</v>
      </c>
    </row>
    <row r="25" spans="1:2" ht="13.5" thickBot="1">
      <c r="A25" s="9">
        <v>280</v>
      </c>
      <c r="B25" s="6">
        <f>3.86-(0.00782*A25)</f>
        <v>1.6703999999999999</v>
      </c>
    </row>
    <row r="26" ht="12.75">
      <c r="A26" s="2"/>
    </row>
    <row r="27" spans="1:2" ht="39" thickBot="1">
      <c r="A27" s="1" t="s">
        <v>9</v>
      </c>
      <c r="B27" s="3" t="s">
        <v>4</v>
      </c>
    </row>
    <row r="28" spans="1:2" ht="13.5" thickBot="1">
      <c r="A28" s="10">
        <v>2.4524</v>
      </c>
      <c r="B28" s="7">
        <f>(3.86-A28)/0.00782</f>
        <v>179.99999999999997</v>
      </c>
    </row>
    <row r="29" ht="12.75">
      <c r="A29" s="2"/>
    </row>
    <row r="30" ht="12.75">
      <c r="A30" s="2"/>
    </row>
    <row r="31" ht="12.75">
      <c r="A31" s="12" t="s">
        <v>11</v>
      </c>
    </row>
    <row r="32" ht="12.75">
      <c r="A32" s="2"/>
    </row>
    <row r="33" spans="1:3" ht="26.25" thickBot="1">
      <c r="A33" s="1" t="s">
        <v>2</v>
      </c>
      <c r="B33" s="1" t="s">
        <v>10</v>
      </c>
      <c r="C33" s="1"/>
    </row>
    <row r="34" spans="1:2" ht="13.5" thickBot="1">
      <c r="A34" s="9">
        <v>274.6</v>
      </c>
      <c r="B34" s="6">
        <f>(31.1062-SQRT(31.1062^2-(4*-23.1902*(399.081-A34))))/(2*-23.1902)</f>
        <v>1.7413015443478348</v>
      </c>
    </row>
    <row r="35" ht="12.75">
      <c r="A35" s="2"/>
    </row>
    <row r="36" spans="1:2" ht="39" thickBot="1">
      <c r="A36" s="1" t="s">
        <v>7</v>
      </c>
      <c r="B36" s="3" t="s">
        <v>4</v>
      </c>
    </row>
    <row r="37" spans="1:2" ht="13.5" thickBot="1">
      <c r="A37" s="10">
        <v>1.749</v>
      </c>
      <c r="B37" s="7">
        <f>-23.1902*A37^2-31.1062*A37+399.081</f>
        <v>273.73741120980003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</sheetData>
  <sheetProtection/>
  <printOptions/>
  <pageMargins left="0.75" right="0.75" top="1" bottom="1" header="0.5" footer="0.5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Dean L. Olson</cp:lastModifiedBy>
  <cp:lastPrinted>2001-04-18T23:09:47Z</cp:lastPrinted>
  <dcterms:created xsi:type="dcterms:W3CDTF">2000-11-03T17:14:37Z</dcterms:created>
  <dcterms:modified xsi:type="dcterms:W3CDTF">2012-05-29T20:48:28Z</dcterms:modified>
  <cp:category/>
  <cp:version/>
  <cp:contentType/>
  <cp:contentStatus/>
</cp:coreProperties>
</file>